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5360" windowHeight="9150" tabRatio="601" activeTab="0"/>
  </bookViews>
  <sheets>
    <sheet name="Datos y cálculos" sheetId="1" r:id="rId1"/>
    <sheet name="Gráfica v- t" sheetId="2" r:id="rId2"/>
    <sheet name="Gráfica s - t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<sst xmlns="http://schemas.openxmlformats.org/spreadsheetml/2006/main" count="13" uniqueCount="12">
  <si>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Datos del movimiento:</t>
  </si>
  <si>
    <t>¿Generar tablas de valores?</t>
  </si>
  <si>
    <t>S/N</t>
  </si>
  <si>
    <t>t (s)</t>
  </si>
  <si>
    <t>s (m)</t>
  </si>
  <si>
    <t>t(s)</t>
  </si>
  <si>
    <t>v (m/s)</t>
  </si>
  <si>
    <t>s =</t>
  </si>
  <si>
    <r>
      <t>v</t>
    </r>
    <r>
      <rPr>
        <sz val="10"/>
        <color indexed="12"/>
        <rFont val="Arial"/>
        <family val="2"/>
      </rPr>
      <t xml:space="preserve"> (m/s) =</t>
    </r>
  </si>
  <si>
    <r>
      <t>s</t>
    </r>
    <r>
      <rPr>
        <b/>
        <vertAlign val="subscript"/>
        <sz val="10"/>
        <color indexed="12"/>
        <rFont val="Arial"/>
        <family val="2"/>
      </rPr>
      <t xml:space="preserve">o </t>
    </r>
    <r>
      <rPr>
        <sz val="10"/>
        <color indexed="12"/>
        <rFont val="Arial"/>
        <family val="2"/>
      </rPr>
      <t xml:space="preserve"> (m)  =</t>
    </r>
  </si>
  <si>
    <r>
      <t xml:space="preserve">Contestar </t>
    </r>
    <r>
      <rPr>
        <b/>
        <sz val="10"/>
        <rFont val="Arial"/>
        <family val="2"/>
      </rPr>
      <t>sí</t>
    </r>
    <r>
      <rPr>
        <sz val="10"/>
        <rFont val="Arial"/>
        <family val="0"/>
      </rPr>
      <t xml:space="preserve"> (S) 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(N)</t>
    </r>
  </si>
  <si>
    <r>
      <t xml:space="preserve">Contestar </t>
    </r>
    <r>
      <rPr>
        <b/>
        <sz val="10"/>
        <rFont val="Arial"/>
        <family val="2"/>
      </rPr>
      <t>sí</t>
    </r>
    <r>
      <rPr>
        <sz val="10"/>
        <rFont val="Arial"/>
        <family val="2"/>
      </rPr>
      <t xml:space="preserve"> (S) o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(N)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</si>
</sst>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2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0.5"/>
      <name val="Arial"/>
      <family val="2"/>
    </font>
    <font>
      <sz val="20.75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11.5"/>
      <name val="Arial"/>
      <family val="2"/>
    </font>
    <font>
      <sz val="20.25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3" fillId="3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72" fontId="3" fillId="4" borderId="1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 vertical="center"/>
    </xf>
    <xf numFmtId="172" fontId="13" fillId="0" borderId="0" xfId="0" applyNumberFormat="1" applyFont="1" applyFill="1" applyBorder="1" applyAlignment="1" applyProtection="1">
      <alignment/>
      <protection hidden="1"/>
    </xf>
    <xf numFmtId="172" fontId="3" fillId="4" borderId="1" xfId="0" applyNumberFormat="1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21" fillId="3" borderId="3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right" vertical="center"/>
      <protection hidden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172" fontId="21" fillId="0" borderId="0" xfId="0" applyNumberFormat="1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172" fontId="3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26" fillId="0" borderId="0" xfId="1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Movimiento rectilíneo y uniforme.
Gráfica v-t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45"/>
          <c:y val="0.088"/>
          <c:w val="0.8955"/>
          <c:h val="0.82875"/>
        </c:manualLayout>
      </c:layout>
      <c:scatterChart>
        <c:scatterStyle val="smoothMarker"/>
        <c:varyColors val="0"/>
        <c:ser>
          <c:idx val="0"/>
          <c:order val="0"/>
          <c:tx>
            <c:v>Gráfica v-t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'Datos y cálculos'!$H$6:$R$6</c:f>
              <c:numCache>
                <c:ptCount val="11"/>
              </c:numCache>
            </c:numRef>
          </c:xVal>
          <c:yVal>
            <c:numRef>
              <c:f>'Datos y cálculos'!$H$7:$R$7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3552179"/>
        <c:axId val="56425292"/>
      </c:scatterChart>
      <c:valAx>
        <c:axId val="435521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425292"/>
        <c:crossesAt val="0"/>
        <c:crossBetween val="midCat"/>
        <c:dispUnits/>
      </c:val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Movimiento rectilíneo y uniforme. 
Gráfica s-t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</c:spPr>
    </c:title>
    <c:plotArea>
      <c:layout>
        <c:manualLayout>
          <c:xMode val="edge"/>
          <c:yMode val="edge"/>
          <c:x val="0.0925"/>
          <c:y val="0.1205"/>
          <c:w val="0.906"/>
          <c:h val="0.8265"/>
        </c:manualLayout>
      </c:layout>
      <c:scatterChart>
        <c:scatterStyle val="smoothMarker"/>
        <c:varyColors val="0"/>
        <c:ser>
          <c:idx val="0"/>
          <c:order val="0"/>
          <c:tx>
            <c:v>Gráfica s -t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'Datos y cálculos'!$H$9:$R$9</c:f>
              <c:numCache>
                <c:ptCount val="11"/>
              </c:numCache>
            </c:numRef>
          </c:xVal>
          <c:yVal>
            <c:numRef>
              <c:f>'Datos y cálculos'!$H$10:$R$10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8065581"/>
        <c:axId val="7045910"/>
      </c:scatterChart>
      <c:valAx>
        <c:axId val="3806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7045910"/>
        <c:crossesAt val="0"/>
        <c:crossBetween val="midCat"/>
        <c:dispUnits/>
      </c:val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065581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0</xdr:rowOff>
    </xdr:from>
    <xdr:to>
      <xdr:col>3</xdr:col>
      <xdr:colOff>514350</xdr:colOff>
      <xdr:row>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704850"/>
          <a:ext cx="1838325" cy="523875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Movimiento rectilíneo y uniforme</a:t>
          </a:r>
        </a:p>
      </xdr:txBody>
    </xdr:sp>
    <xdr:clientData/>
  </xdr:twoCellAnchor>
  <xdr:twoCellAnchor editAs="oneCell">
    <xdr:from>
      <xdr:col>15</xdr:col>
      <xdr:colOff>333375</xdr:colOff>
      <xdr:row>0</xdr:row>
      <xdr:rowOff>171450</xdr:rowOff>
    </xdr:from>
    <xdr:to>
      <xdr:col>17</xdr:col>
      <xdr:colOff>152400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71450"/>
          <a:ext cx="847725" cy="704850"/>
        </a:xfrm>
        <a:prstGeom prst="rect">
          <a:avLst/>
        </a:prstGeom>
        <a:noFill/>
        <a:ln w="63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16</xdr:row>
      <xdr:rowOff>76200</xdr:rowOff>
    </xdr:from>
    <xdr:to>
      <xdr:col>3</xdr:col>
      <xdr:colOff>571500</xdr:colOff>
      <xdr:row>18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3571875"/>
          <a:ext cx="1571625" cy="266700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Velocidad (m/s) al cabo de</a:t>
          </a:r>
        </a:p>
      </xdr:txBody>
    </xdr:sp>
    <xdr:clientData/>
  </xdr:twoCellAnchor>
  <xdr:twoCellAnchor>
    <xdr:from>
      <xdr:col>1</xdr:col>
      <xdr:colOff>180975</xdr:colOff>
      <xdr:row>18</xdr:row>
      <xdr:rowOff>66675</xdr:rowOff>
    </xdr:from>
    <xdr:to>
      <xdr:col>3</xdr:col>
      <xdr:colOff>571500</xdr:colOff>
      <xdr:row>20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6700" y="3886200"/>
          <a:ext cx="2000250" cy="266700"/>
        </a:xfrm>
        <a:prstGeom prst="rect">
          <a:avLst/>
        </a:prstGeom>
        <a:solidFill>
          <a:srgbClr val="FFFF99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Distancia (m) al origen al cabo de</a:t>
          </a:r>
        </a:p>
      </xdr:txBody>
    </xdr:sp>
    <xdr:clientData/>
  </xdr:twoCellAnchor>
  <xdr:twoCellAnchor>
    <xdr:from>
      <xdr:col>3</xdr:col>
      <xdr:colOff>438150</xdr:colOff>
      <xdr:row>12</xdr:row>
      <xdr:rowOff>152400</xdr:rowOff>
    </xdr:from>
    <xdr:to>
      <xdr:col>7</xdr:col>
      <xdr:colOff>400050</xdr:colOff>
      <xdr:row>13</xdr:row>
      <xdr:rowOff>161925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2133600" y="2800350"/>
          <a:ext cx="1885950" cy="2667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¿Activar calculadora?</a:t>
          </a:r>
        </a:p>
      </xdr:txBody>
    </xdr:sp>
    <xdr:clientData/>
  </xdr:twoCellAnchor>
  <xdr:twoCellAnchor>
    <xdr:from>
      <xdr:col>1</xdr:col>
      <xdr:colOff>514350</xdr:colOff>
      <xdr:row>12</xdr:row>
      <xdr:rowOff>123825</xdr:rowOff>
    </xdr:from>
    <xdr:to>
      <xdr:col>2</xdr:col>
      <xdr:colOff>514350</xdr:colOff>
      <xdr:row>13</xdr:row>
      <xdr:rowOff>133350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00075" y="2771775"/>
          <a:ext cx="847725" cy="2667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Calculadora</a:t>
          </a:r>
        </a:p>
      </xdr:txBody>
    </xdr:sp>
    <xdr:clientData/>
  </xdr:twoCellAnchor>
  <xdr:twoCellAnchor>
    <xdr:from>
      <xdr:col>8</xdr:col>
      <xdr:colOff>9525</xdr:colOff>
      <xdr:row>12</xdr:row>
      <xdr:rowOff>152400</xdr:rowOff>
    </xdr:from>
    <xdr:to>
      <xdr:col>8</xdr:col>
      <xdr:colOff>428625</xdr:colOff>
      <xdr:row>13</xdr:row>
      <xdr:rowOff>161925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4143375" y="2800350"/>
          <a:ext cx="419100" cy="266700"/>
        </a:xfrm>
        <a:prstGeom prst="rect">
          <a:avLst/>
        </a:prstGeom>
        <a:solidFill>
          <a:srgbClr val="C0C0C0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S/N</a:t>
          </a:r>
        </a:p>
      </xdr:txBody>
    </xdr:sp>
    <xdr:clientData/>
  </xdr:twoCellAnchor>
  <xdr:twoCellAnchor>
    <xdr:from>
      <xdr:col>3</xdr:col>
      <xdr:colOff>581025</xdr:colOff>
      <xdr:row>1</xdr:row>
      <xdr:rowOff>0</xdr:rowOff>
    </xdr:from>
    <xdr:to>
      <xdr:col>10</xdr:col>
      <xdr:colOff>190500</xdr:colOff>
      <xdr:row>4</xdr:row>
      <xdr:rowOff>38100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2276475" y="704850"/>
          <a:ext cx="3076575" cy="523875"/>
        </a:xfrm>
        <a:prstGeom prst="rect">
          <a:avLst/>
        </a:prstGeom>
        <a:solidFill>
          <a:srgbClr val="FFFF99">
            <a:alpha val="50000"/>
          </a:srgbClr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Rellena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las celdas con fondo</a:t>
          </a:r>
          <a:r>
            <a:rPr lang="en-US" cap="none" sz="1000" b="1" i="0" u="none" baseline="0">
              <a:solidFill>
                <a:srgbClr val="FFCC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naranja.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Los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resultados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los cálculos aparecerán en las celdas con fondo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azul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12</xdr:row>
      <xdr:rowOff>47625</xdr:rowOff>
    </xdr:from>
    <xdr:to>
      <xdr:col>1</xdr:col>
      <xdr:colOff>476250</xdr:colOff>
      <xdr:row>14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955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</xdr:row>
      <xdr:rowOff>114300</xdr:rowOff>
    </xdr:from>
    <xdr:to>
      <xdr:col>1</xdr:col>
      <xdr:colOff>552450</xdr:colOff>
      <xdr:row>6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304925"/>
          <a:ext cx="304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1</xdr:row>
      <xdr:rowOff>0</xdr:rowOff>
    </xdr:from>
    <xdr:to>
      <xdr:col>15</xdr:col>
      <xdr:colOff>171450</xdr:colOff>
      <xdr:row>4</xdr:row>
      <xdr:rowOff>9525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5410200" y="704850"/>
          <a:ext cx="2495550" cy="495300"/>
        </a:xfrm>
        <a:prstGeom prst="rect">
          <a:avLst/>
        </a:prstGeom>
        <a:solidFill>
          <a:srgbClr val="FFFFCC"/>
        </a:solidFill>
        <a:ln w="63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 en una celda aparece ####, el número es demasiado grande y no se puede visualizar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28575</xdr:rowOff>
    </xdr:from>
    <xdr:to>
      <xdr:col>11</xdr:col>
      <xdr:colOff>209550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171575" y="352425"/>
        <a:ext cx="7419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104775</xdr:rowOff>
    </xdr:from>
    <xdr:to>
      <xdr:col>11</xdr:col>
      <xdr:colOff>104775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247775" y="590550"/>
        <a:ext cx="7239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25"/>
  <sheetViews>
    <sheetView showGridLines="0" tabSelected="1" defaultGridColor="0" colorId="52" workbookViewId="0" topLeftCell="D1">
      <selection activeCell="O26" sqref="O26"/>
    </sheetView>
  </sheetViews>
  <sheetFormatPr defaultColWidth="11.421875" defaultRowHeight="12.75"/>
  <cols>
    <col min="1" max="1" width="1.28515625" style="0" customWidth="1"/>
    <col min="2" max="2" width="12.7109375" style="0" customWidth="1"/>
    <col min="4" max="4" width="9.00390625" style="0" customWidth="1"/>
    <col min="5" max="5" width="8.28125" style="0" customWidth="1"/>
    <col min="6" max="6" width="3.00390625" style="0" customWidth="1"/>
    <col min="7" max="7" width="8.57421875" style="0" customWidth="1"/>
    <col min="8" max="18" width="7.7109375" style="0" customWidth="1"/>
    <col min="19" max="19" width="5.421875" style="0" customWidth="1"/>
  </cols>
  <sheetData>
    <row r="1" ht="55.5" customHeight="1"/>
    <row r="5" ht="18" customHeight="1"/>
    <row r="6" spans="4:18" ht="15.75">
      <c r="D6" s="10" t="s">
        <v>9</v>
      </c>
      <c r="E6" s="18"/>
      <c r="G6" s="1" t="s">
        <v>3</v>
      </c>
      <c r="H6" s="7">
        <f>IF($D$11="S",0,"")</f>
      </c>
      <c r="I6" s="7">
        <f>IF($D$11="S",0.5,"")</f>
      </c>
      <c r="J6" s="7">
        <f>IF($D$11="S",1,"")</f>
      </c>
      <c r="K6" s="7">
        <f>IF($D$11="S",1.5,"")</f>
      </c>
      <c r="L6" s="7">
        <f>IF($D$11="S",2,"")</f>
      </c>
      <c r="M6" s="7">
        <f>IF($D$11="S",2.5,"")</f>
      </c>
      <c r="N6" s="7">
        <f>IF($D$11="S",3,"")</f>
      </c>
      <c r="O6" s="7">
        <f>IF($D$11="S",3.5,"")</f>
      </c>
      <c r="P6" s="7">
        <f>IF($D$11="S",4,"")</f>
      </c>
      <c r="Q6" s="7">
        <f>IF($D$11="S",4.5,"")</f>
      </c>
      <c r="R6" s="7">
        <f>IF($D$11="S",5,"")</f>
      </c>
    </row>
    <row r="7" spans="2:18" ht="12.75">
      <c r="B7" s="35" t="s">
        <v>0</v>
      </c>
      <c r="C7" s="36"/>
      <c r="D7" s="10" t="s">
        <v>8</v>
      </c>
      <c r="E7" s="18"/>
      <c r="G7" s="1" t="s">
        <v>6</v>
      </c>
      <c r="H7" s="12">
        <f>IF($D$11="S",$E$7,"")</f>
      </c>
      <c r="I7" s="12">
        <f aca="true" t="shared" si="0" ref="I7:R7">IF($D$11="S",$E$7,"")</f>
      </c>
      <c r="J7" s="12">
        <f t="shared" si="0"/>
      </c>
      <c r="K7" s="12">
        <f t="shared" si="0"/>
      </c>
      <c r="L7" s="12">
        <f t="shared" si="0"/>
      </c>
      <c r="M7" s="12">
        <f t="shared" si="0"/>
      </c>
      <c r="N7" s="12">
        <f t="shared" si="0"/>
      </c>
      <c r="O7" s="12">
        <f t="shared" si="0"/>
      </c>
      <c r="P7" s="12">
        <f t="shared" si="0"/>
      </c>
      <c r="Q7" s="12">
        <f t="shared" si="0"/>
      </c>
      <c r="R7" s="12">
        <f t="shared" si="0"/>
      </c>
    </row>
    <row r="8" spans="4:18" ht="12.75">
      <c r="D8" s="24"/>
      <c r="E8" s="25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7:18" ht="12.75">
      <c r="G9" s="1" t="s">
        <v>5</v>
      </c>
      <c r="H9" s="7">
        <f>IF($D$11="S",0,"")</f>
      </c>
      <c r="I9" s="7">
        <f>IF($D$11="S",0.5,"")</f>
      </c>
      <c r="J9" s="7">
        <f>IF($D$11="S",1,"")</f>
      </c>
      <c r="K9" s="7">
        <f>IF($D$11="S",1.5,"")</f>
      </c>
      <c r="L9" s="7">
        <f>IF($D$11="S",2,"")</f>
      </c>
      <c r="M9" s="7">
        <f>IF($D$11="S",2.5,"")</f>
      </c>
      <c r="N9" s="7">
        <f>IF($D$11="S",3,"")</f>
      </c>
      <c r="O9" s="7">
        <f>IF($D$11="S",3.5,"")</f>
      </c>
      <c r="P9" s="7">
        <f>IF($D$11="S",4,"")</f>
      </c>
      <c r="Q9" s="7">
        <f>IF($D$11="S",4.5,"")</f>
      </c>
      <c r="R9" s="7">
        <f>IF($D$11="S",5,"")</f>
      </c>
    </row>
    <row r="10" spans="2:18" ht="12.75">
      <c r="B10" s="42" t="s">
        <v>1</v>
      </c>
      <c r="C10" s="43"/>
      <c r="D10" s="13" t="s">
        <v>2</v>
      </c>
      <c r="G10" s="1" t="s">
        <v>4</v>
      </c>
      <c r="H10" s="7">
        <f>IF($D$11="S",$E$6+$E$7*H9,"")</f>
      </c>
      <c r="I10" s="7">
        <f aca="true" t="shared" si="1" ref="I10:R10">IF($D$11="S",$E$6+$E$7*I9,"")</f>
      </c>
      <c r="J10" s="7">
        <f t="shared" si="1"/>
      </c>
      <c r="K10" s="7">
        <f t="shared" si="1"/>
      </c>
      <c r="L10" s="7">
        <f t="shared" si="1"/>
      </c>
      <c r="M10" s="7">
        <f t="shared" si="1"/>
      </c>
      <c r="N10" s="7">
        <f t="shared" si="1"/>
      </c>
      <c r="O10" s="7">
        <f t="shared" si="1"/>
      </c>
      <c r="P10" s="7">
        <f t="shared" si="1"/>
      </c>
      <c r="Q10" s="7">
        <f t="shared" si="1"/>
      </c>
      <c r="R10" s="7">
        <f t="shared" si="1"/>
      </c>
    </row>
    <row r="11" spans="2:4" ht="17.25" customHeight="1">
      <c r="B11" s="37" t="s">
        <v>11</v>
      </c>
      <c r="C11" s="38"/>
      <c r="D11" s="9"/>
    </row>
    <row r="12" spans="2:7" ht="12.75">
      <c r="B12" s="41" t="str">
        <f>IF($D$11&lt;&gt;"S","Sin generar tablas no se pueden ver las gráficas","")</f>
        <v>Sin generar tablas no se pueden ver las gráficas</v>
      </c>
      <c r="C12" s="41"/>
      <c r="D12" s="41"/>
      <c r="E12" s="41"/>
      <c r="F12" s="41"/>
      <c r="G12" s="20"/>
    </row>
    <row r="13" spans="2:7" ht="20.25" customHeight="1">
      <c r="B13" s="20"/>
      <c r="C13" s="20"/>
      <c r="D13" s="20"/>
      <c r="E13" s="20"/>
      <c r="F13" s="20"/>
      <c r="G13" s="20"/>
    </row>
    <row r="14" spans="2:15" ht="15.75" customHeight="1">
      <c r="B14" s="2"/>
      <c r="I14" s="3"/>
      <c r="M14" s="29"/>
      <c r="N14" s="29"/>
      <c r="O14" s="29"/>
    </row>
    <row r="15" spans="5:15" ht="18" customHeight="1">
      <c r="E15" s="44" t="s">
        <v>10</v>
      </c>
      <c r="F15" s="44"/>
      <c r="G15" s="44"/>
      <c r="H15" s="45"/>
      <c r="I15" s="9"/>
      <c r="M15" s="29"/>
      <c r="N15" s="46"/>
      <c r="O15" s="29"/>
    </row>
    <row r="16" spans="13:15" ht="12.75">
      <c r="M16" s="29"/>
      <c r="N16" s="46"/>
      <c r="O16" s="29"/>
    </row>
    <row r="17" spans="13:16" ht="12.75">
      <c r="M17" s="29"/>
      <c r="N17" s="47"/>
      <c r="O17" s="29"/>
      <c r="P17" s="30"/>
    </row>
    <row r="18" spans="5:18" ht="12.75">
      <c r="E18" s="5"/>
      <c r="F18" s="22" t="s">
        <v>7</v>
      </c>
      <c r="G18" s="7">
        <f>IF($I$15="S",IF(E18="","",$E$7),"")</f>
      </c>
      <c r="M18" s="29"/>
      <c r="N18" s="29"/>
      <c r="O18" s="29"/>
      <c r="P18" s="31"/>
      <c r="R18" s="4"/>
    </row>
    <row r="19" spans="5:16" ht="12.75">
      <c r="E19" s="14"/>
      <c r="G19" s="8"/>
      <c r="P19" s="32"/>
    </row>
    <row r="20" spans="5:16" ht="12.75">
      <c r="E20" s="5"/>
      <c r="F20" s="23" t="s">
        <v>7</v>
      </c>
      <c r="G20" s="7">
        <f>IF($I$15="S",IF(E20="","",$E$6+$E$7*$E$20),"")</f>
      </c>
      <c r="P20" s="31"/>
    </row>
    <row r="21" spans="5:9" ht="12.75">
      <c r="E21" s="15"/>
      <c r="F21" s="19"/>
      <c r="G21" s="8"/>
      <c r="I21" s="17"/>
    </row>
    <row r="22" spans="5:17" ht="14.25">
      <c r="E22" s="26"/>
      <c r="F22" s="27"/>
      <c r="G22" s="21"/>
      <c r="H22" s="28"/>
      <c r="I22" s="11"/>
      <c r="J22" s="29"/>
      <c r="K22" s="39"/>
      <c r="L22" s="40"/>
      <c r="M22" s="40"/>
      <c r="N22" s="40"/>
      <c r="O22" s="40"/>
      <c r="P22" s="40"/>
      <c r="Q22" s="40"/>
    </row>
    <row r="23" spans="4:17" ht="12.75">
      <c r="D23" s="16"/>
      <c r="E23" s="29"/>
      <c r="F23" s="29"/>
      <c r="G23" s="21"/>
      <c r="H23" s="29"/>
      <c r="I23" s="11"/>
      <c r="J23" s="29"/>
      <c r="K23" s="29"/>
      <c r="L23" s="29"/>
      <c r="M23" s="29"/>
      <c r="N23" s="29"/>
      <c r="O23" s="29"/>
      <c r="P23" s="29"/>
      <c r="Q23" s="29"/>
    </row>
    <row r="24" spans="4:17" ht="3.75" customHeight="1">
      <c r="D24" s="16"/>
      <c r="E24" s="29"/>
      <c r="F24" s="29"/>
      <c r="G24" s="21"/>
      <c r="H24" s="29"/>
      <c r="I24" s="11"/>
      <c r="J24" s="29"/>
      <c r="K24" s="29"/>
      <c r="L24" s="29"/>
      <c r="M24" s="29"/>
      <c r="N24" s="29"/>
      <c r="O24" s="29"/>
      <c r="P24" s="29"/>
      <c r="Q24" s="29"/>
    </row>
    <row r="25" spans="5:17" ht="12.75">
      <c r="E25" s="29"/>
      <c r="F25" s="33"/>
      <c r="G25" s="34"/>
      <c r="H25" s="34"/>
      <c r="I25" s="34"/>
      <c r="J25" s="34"/>
      <c r="K25" s="34"/>
      <c r="L25" s="34"/>
      <c r="M25" s="3"/>
      <c r="N25" s="29"/>
      <c r="O25" s="29"/>
      <c r="P25" s="29"/>
      <c r="Q25" s="29"/>
    </row>
  </sheetData>
  <sheetProtection password="DDF7" sheet="1" objects="1" scenarios="1"/>
  <mergeCells count="8">
    <mergeCell ref="F25:L25"/>
    <mergeCell ref="B7:C7"/>
    <mergeCell ref="B11:C11"/>
    <mergeCell ref="K22:Q22"/>
    <mergeCell ref="B12:F12"/>
    <mergeCell ref="N15:N16"/>
    <mergeCell ref="B10:C10"/>
    <mergeCell ref="E15:H15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B36" sqref="B36"/>
    </sheetView>
  </sheetViews>
  <sheetFormatPr defaultColWidth="11.421875" defaultRowHeight="12.75"/>
  <sheetData/>
  <sheetProtection password="DDF7"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2">
      <selection activeCell="S36" sqref="S36"/>
    </sheetView>
  </sheetViews>
  <sheetFormatPr defaultColWidth="11.421875" defaultRowHeight="12.75"/>
  <sheetData/>
  <sheetProtection password="DDF7"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Garlan</dc:creator>
  <cp:keywords/>
  <dc:description/>
  <cp:lastModifiedBy>Luis Ignacio</cp:lastModifiedBy>
  <dcterms:created xsi:type="dcterms:W3CDTF">2003-09-27T12:12:40Z</dcterms:created>
  <dcterms:modified xsi:type="dcterms:W3CDTF">2012-10-02T16:34:37Z</dcterms:modified>
  <cp:category/>
  <cp:version/>
  <cp:contentType/>
  <cp:contentStatus/>
</cp:coreProperties>
</file>